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60" windowWidth="15165" windowHeight="8835" activeTab="1"/>
  </bookViews>
  <sheets>
    <sheet name="гостиница Дисна " sheetId="1" r:id="rId1"/>
    <sheet name="гостиница Миоры  " sheetId="2" r:id="rId2"/>
  </sheets>
  <definedNames>
    <definedName name="_xlnm.Print_Area" localSheetId="1">'гостиница Миоры  '!$A$1:$I$35</definedName>
  </definedNames>
  <calcPr calcId="125725"/>
</workbook>
</file>

<file path=xl/calcChain.xml><?xml version="1.0" encoding="utf-8"?>
<calcChain xmlns="http://schemas.openxmlformats.org/spreadsheetml/2006/main">
  <c r="D24" i="2"/>
  <c r="L24" s="1"/>
  <c r="D23"/>
  <c r="E23" s="1"/>
  <c r="D22"/>
  <c r="L21"/>
  <c r="E21"/>
  <c r="D21"/>
  <c r="F21" s="1"/>
  <c r="M21" s="1"/>
  <c r="M20"/>
  <c r="E20"/>
  <c r="D20"/>
  <c r="L20" s="1"/>
  <c r="E19"/>
  <c r="D19"/>
  <c r="L19" s="1"/>
  <c r="M18"/>
  <c r="E18"/>
  <c r="D18"/>
  <c r="L18" s="1"/>
  <c r="M17"/>
  <c r="E17"/>
  <c r="D17"/>
  <c r="L17" s="1"/>
  <c r="D16"/>
  <c r="L15"/>
  <c r="E15"/>
  <c r="D15"/>
  <c r="F15" s="1"/>
  <c r="M15" s="1"/>
  <c r="E14"/>
  <c r="D14"/>
  <c r="L14" s="1"/>
  <c r="M13"/>
  <c r="E13"/>
  <c r="D13"/>
  <c r="L13" s="1"/>
  <c r="M12"/>
  <c r="E12"/>
  <c r="D12"/>
  <c r="L12" s="1"/>
  <c r="M11"/>
  <c r="E11"/>
  <c r="D11"/>
  <c r="L11" s="1"/>
  <c r="M10"/>
  <c r="E10"/>
  <c r="D10"/>
  <c r="L10" s="1"/>
  <c r="M9"/>
  <c r="E9"/>
  <c r="D9"/>
  <c r="L9" s="1"/>
  <c r="D8"/>
  <c r="F8" l="1"/>
  <c r="M8" s="1"/>
  <c r="E8"/>
  <c r="L8"/>
  <c r="F14"/>
  <c r="E16"/>
  <c r="F16" s="1"/>
  <c r="M16" s="1"/>
  <c r="L16"/>
  <c r="F19"/>
  <c r="E22"/>
  <c r="F22" s="1"/>
  <c r="M22" s="1"/>
  <c r="L22"/>
  <c r="F23"/>
  <c r="L23"/>
  <c r="E24"/>
  <c r="F24" s="1"/>
  <c r="M24" s="1"/>
  <c r="E14" i="1"/>
  <c r="E15"/>
  <c r="F15" s="1"/>
  <c r="E16"/>
  <c r="F16" s="1"/>
  <c r="G16" s="1"/>
  <c r="E17"/>
  <c r="F17" s="1"/>
  <c r="E18"/>
  <c r="F18" s="1"/>
  <c r="G18" s="1"/>
  <c r="E19"/>
  <c r="F19" s="1"/>
  <c r="G19" s="1"/>
  <c r="H19" s="1"/>
  <c r="E20"/>
  <c r="F20" s="1"/>
  <c r="M57"/>
  <c r="N61" s="1"/>
  <c r="M19" i="2" l="1"/>
  <c r="G19"/>
  <c r="M23"/>
  <c r="G23"/>
  <c r="M14"/>
  <c r="G14"/>
  <c r="F14" i="1"/>
  <c r="M21"/>
  <c r="N25" s="1"/>
</calcChain>
</file>

<file path=xl/sharedStrings.xml><?xml version="1.0" encoding="utf-8"?>
<sst xmlns="http://schemas.openxmlformats.org/spreadsheetml/2006/main" count="35" uniqueCount="26">
  <si>
    <t>ср. тариф</t>
  </si>
  <si>
    <t>Предыдущие цены</t>
  </si>
  <si>
    <t xml:space="preserve"> </t>
  </si>
  <si>
    <t>душ</t>
  </si>
  <si>
    <t xml:space="preserve">Доп. место в номере с НДС </t>
  </si>
  <si>
    <t>Цена за место с НДС</t>
  </si>
  <si>
    <t>НДС</t>
  </si>
  <si>
    <t xml:space="preserve">Цена за место без НДС </t>
  </si>
  <si>
    <t>В номере кол-во мест</t>
  </si>
  <si>
    <t>Перечень номеров</t>
  </si>
  <si>
    <t>включено</t>
  </si>
  <si>
    <t>IV категория</t>
  </si>
  <si>
    <t>г. Дисна, ул. Юбилейная, 24</t>
  </si>
  <si>
    <t>цена за место в гостинице с  01 мая  2023 года</t>
  </si>
  <si>
    <t>ПРЕЙСКУРАНТ</t>
  </si>
  <si>
    <t>Цена за место в гостинице с  01  мая  2023 года</t>
  </si>
  <si>
    <t>г. Миоры, ул. Коммунистическая 10</t>
  </si>
  <si>
    <t>Категория IV</t>
  </si>
  <si>
    <t>Перечень номера</t>
  </si>
  <si>
    <t>В номере              кол-во мест</t>
  </si>
  <si>
    <t>Цена за место             без НДС</t>
  </si>
  <si>
    <t>Цена за место              с НДС</t>
  </si>
  <si>
    <t>Доп. место                            в номере с НДС</t>
  </si>
  <si>
    <t>без НДС</t>
  </si>
  <si>
    <t>с НДС</t>
  </si>
  <si>
    <t>предыдущие цены</t>
  </si>
</sst>
</file>

<file path=xl/styles.xml><?xml version="1.0" encoding="utf-8"?>
<styleSheet xmlns="http://schemas.openxmlformats.org/spreadsheetml/2006/main">
  <numFmts count="1">
    <numFmt numFmtId="164" formatCode="0.0%"/>
  </numFmts>
  <fonts count="17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Arial"/>
    </font>
    <font>
      <b/>
      <i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8"/>
      <name val="Arial Cyr"/>
      <charset val="204"/>
    </font>
    <font>
      <b/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0" fillId="0" borderId="0" xfId="0" applyAlignment="1"/>
    <xf numFmtId="2" fontId="0" fillId="0" borderId="0" xfId="0" applyNumberFormat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0" fillId="0" borderId="0" xfId="0" applyNumberFormat="1"/>
    <xf numFmtId="0" fontId="10" fillId="0" borderId="0" xfId="0" applyFont="1"/>
    <xf numFmtId="0" fontId="0" fillId="0" borderId="0" xfId="0" applyAlignment="1">
      <alignment horizontal="right"/>
    </xf>
    <xf numFmtId="1" fontId="4" fillId="0" borderId="0" xfId="0" applyNumberFormat="1" applyFont="1" applyAlignment="1">
      <alignment horizontal="right"/>
    </xf>
    <xf numFmtId="9" fontId="0" fillId="0" borderId="0" xfId="0" applyNumberFormat="1"/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2" fontId="13" fillId="0" borderId="0" xfId="0" applyNumberFormat="1" applyFont="1"/>
    <xf numFmtId="0" fontId="1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2" fontId="16" fillId="0" borderId="0" xfId="0" applyNumberFormat="1" applyFont="1" applyBorder="1" applyAlignment="1">
      <alignment horizontal="center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66"/>
  <sheetViews>
    <sheetView workbookViewId="0">
      <selection activeCell="F26" sqref="F26"/>
    </sheetView>
  </sheetViews>
  <sheetFormatPr defaultRowHeight="12.75"/>
  <cols>
    <col min="2" max="2" width="5.42578125" customWidth="1"/>
    <col min="3" max="3" width="14.7109375" customWidth="1"/>
    <col min="4" max="4" width="11.28515625" customWidth="1"/>
    <col min="5" max="5" width="15.28515625" customWidth="1"/>
    <col min="6" max="6" width="12.42578125" customWidth="1"/>
    <col min="7" max="7" width="13.7109375" customWidth="1"/>
    <col min="8" max="8" width="18.5703125" customWidth="1"/>
    <col min="9" max="9" width="22" customWidth="1"/>
    <col min="11" max="11" width="5" customWidth="1"/>
    <col min="12" max="12" width="9.140625" hidden="1" customWidth="1"/>
    <col min="13" max="13" width="17" hidden="1" customWidth="1"/>
    <col min="14" max="15" width="9.140625" hidden="1" customWidth="1"/>
  </cols>
  <sheetData>
    <row r="2" spans="2:14">
      <c r="B2" s="6"/>
      <c r="C2" s="6"/>
      <c r="D2" s="6"/>
      <c r="E2" s="6"/>
      <c r="F2" s="6"/>
      <c r="G2" s="6"/>
      <c r="H2" s="6"/>
    </row>
    <row r="3" spans="2:14" ht="15.75">
      <c r="B3" s="34" t="s">
        <v>14</v>
      </c>
      <c r="C3" s="34"/>
      <c r="D3" s="34"/>
      <c r="E3" s="34"/>
      <c r="F3" s="34"/>
      <c r="G3" s="34"/>
      <c r="H3" s="34"/>
      <c r="I3" t="s">
        <v>2</v>
      </c>
    </row>
    <row r="4" spans="2:14" ht="15">
      <c r="B4" s="35" t="s">
        <v>13</v>
      </c>
      <c r="C4" s="35"/>
      <c r="D4" s="35"/>
      <c r="E4" s="35"/>
      <c r="F4" s="35"/>
      <c r="G4" s="35"/>
      <c r="H4" s="35"/>
    </row>
    <row r="5" spans="2:14" ht="15">
      <c r="B5" s="29"/>
      <c r="C5" s="29"/>
      <c r="D5" s="29"/>
      <c r="E5" s="29"/>
      <c r="F5" s="29"/>
      <c r="G5" s="29"/>
      <c r="H5" s="29"/>
    </row>
    <row r="6" spans="2:14" ht="15.75">
      <c r="B6" s="34" t="s">
        <v>12</v>
      </c>
      <c r="C6" s="34"/>
      <c r="D6" s="34"/>
      <c r="E6" s="34"/>
      <c r="F6" s="34"/>
      <c r="G6" s="34"/>
      <c r="H6" s="34"/>
    </row>
    <row r="10" spans="2:14">
      <c r="B10" s="37" t="s">
        <v>11</v>
      </c>
      <c r="C10" s="38"/>
      <c r="D10" s="38"/>
      <c r="E10" s="38"/>
      <c r="F10" s="38"/>
      <c r="G10" s="38"/>
      <c r="H10" s="38"/>
    </row>
    <row r="11" spans="2:14" ht="13.5" thickBot="1">
      <c r="I11" s="10"/>
      <c r="M11" s="32">
        <v>0.41</v>
      </c>
      <c r="N11" s="6" t="s">
        <v>10</v>
      </c>
    </row>
    <row r="12" spans="2:14">
      <c r="B12" s="36"/>
      <c r="C12" s="39" t="s">
        <v>9</v>
      </c>
      <c r="D12" s="40" t="s">
        <v>8</v>
      </c>
      <c r="E12" s="40" t="s">
        <v>7</v>
      </c>
      <c r="F12" s="42" t="s">
        <v>6</v>
      </c>
      <c r="G12" s="44" t="s">
        <v>5</v>
      </c>
      <c r="H12" s="39" t="s">
        <v>4</v>
      </c>
      <c r="I12" s="36" t="s">
        <v>2</v>
      </c>
      <c r="N12" s="6" t="s">
        <v>3</v>
      </c>
    </row>
    <row r="13" spans="2:14" ht="13.5" thickBot="1">
      <c r="B13" s="36"/>
      <c r="C13" s="39"/>
      <c r="D13" s="41"/>
      <c r="E13" s="41"/>
      <c r="F13" s="43"/>
      <c r="G13" s="45"/>
      <c r="H13" s="39"/>
      <c r="I13" s="36"/>
      <c r="M13" s="8" t="s">
        <v>1</v>
      </c>
    </row>
    <row r="14" spans="2:14" ht="18.75" thickBot="1">
      <c r="B14" s="24"/>
      <c r="C14" s="26">
        <v>1</v>
      </c>
      <c r="D14" s="27">
        <v>2</v>
      </c>
      <c r="E14" s="12">
        <f>M14*141.35/100</f>
        <v>26.036670000000001</v>
      </c>
      <c r="F14" s="14">
        <f t="shared" ref="F14:F20" si="0">E14*20/100</f>
        <v>5.2073340000000004</v>
      </c>
      <c r="G14" s="13">
        <v>31.25</v>
      </c>
      <c r="H14" s="12"/>
      <c r="I14" s="25"/>
      <c r="M14">
        <v>18.420000000000002</v>
      </c>
    </row>
    <row r="15" spans="2:14" ht="18.75" thickBot="1">
      <c r="B15" s="24"/>
      <c r="C15" s="26">
        <v>2</v>
      </c>
      <c r="D15" s="26">
        <v>2</v>
      </c>
      <c r="E15" s="12">
        <f>M15*141.35/100</f>
        <v>26.036670000000001</v>
      </c>
      <c r="F15" s="14">
        <f t="shared" si="0"/>
        <v>5.2073340000000004</v>
      </c>
      <c r="G15" s="13">
        <v>31.25</v>
      </c>
      <c r="H15" s="12"/>
      <c r="I15" s="25"/>
      <c r="M15">
        <v>18.420000000000002</v>
      </c>
    </row>
    <row r="16" spans="2:14" ht="18.75" thickBot="1">
      <c r="B16" s="24"/>
      <c r="C16" s="23">
        <v>4</v>
      </c>
      <c r="D16" s="23">
        <v>3</v>
      </c>
      <c r="E16" s="12">
        <f>M16*141.18/100</f>
        <v>21.332298000000002</v>
      </c>
      <c r="F16" s="14">
        <f t="shared" si="0"/>
        <v>4.266459600000001</v>
      </c>
      <c r="G16" s="13">
        <f>E16+F16</f>
        <v>25.598757600000003</v>
      </c>
      <c r="H16" s="12"/>
      <c r="I16" s="11"/>
      <c r="M16" s="9">
        <v>15.11</v>
      </c>
    </row>
    <row r="17" spans="2:14" ht="18.75" thickBot="1">
      <c r="B17" s="24"/>
      <c r="C17" s="23">
        <v>5</v>
      </c>
      <c r="D17" s="23">
        <v>2</v>
      </c>
      <c r="E17" s="12">
        <f>M17*141.35/100</f>
        <v>26.036670000000001</v>
      </c>
      <c r="F17" s="14">
        <f t="shared" si="0"/>
        <v>5.2073340000000004</v>
      </c>
      <c r="G17" s="13">
        <v>31.25</v>
      </c>
      <c r="H17" s="12"/>
      <c r="I17" s="11"/>
      <c r="M17">
        <v>18.420000000000002</v>
      </c>
    </row>
    <row r="18" spans="2:14" ht="18.75" thickBot="1">
      <c r="B18" s="24"/>
      <c r="C18" s="23">
        <v>8</v>
      </c>
      <c r="D18" s="23">
        <v>3</v>
      </c>
      <c r="E18" s="12">
        <f>M18*141.18/100</f>
        <v>21.332298000000002</v>
      </c>
      <c r="F18" s="14">
        <f t="shared" si="0"/>
        <v>4.266459600000001</v>
      </c>
      <c r="G18" s="13">
        <f>E18+F18</f>
        <v>25.598757600000003</v>
      </c>
      <c r="H18" s="12"/>
      <c r="I18" s="17"/>
      <c r="M18" s="9">
        <v>15.11</v>
      </c>
    </row>
    <row r="19" spans="2:14" ht="19.5" thickBot="1">
      <c r="B19" s="22"/>
      <c r="C19" s="21">
        <v>9</v>
      </c>
      <c r="D19" s="20">
        <v>1</v>
      </c>
      <c r="E19" s="12">
        <f>M19*130.04/100</f>
        <v>47.503612000000004</v>
      </c>
      <c r="F19" s="19">
        <f t="shared" si="0"/>
        <v>9.5007224000000008</v>
      </c>
      <c r="G19" s="13">
        <f>E19+F19</f>
        <v>57.004334400000005</v>
      </c>
      <c r="H19" s="18">
        <f>G19*50%</f>
        <v>28.502167200000002</v>
      </c>
      <c r="I19" s="17"/>
      <c r="M19" s="9">
        <v>36.53</v>
      </c>
    </row>
    <row r="20" spans="2:14" ht="18.75" thickBot="1">
      <c r="B20" s="11"/>
      <c r="C20" s="16">
        <v>10</v>
      </c>
      <c r="D20" s="15">
        <v>2</v>
      </c>
      <c r="E20" s="12">
        <f>M20*141.35/100</f>
        <v>26.036670000000001</v>
      </c>
      <c r="F20" s="14">
        <f t="shared" si="0"/>
        <v>5.2073340000000004</v>
      </c>
      <c r="G20" s="13">
        <v>31.25</v>
      </c>
      <c r="H20" s="12"/>
      <c r="I20" s="11"/>
      <c r="M20">
        <v>18.420000000000002</v>
      </c>
    </row>
    <row r="21" spans="2:14">
      <c r="I21" s="10"/>
      <c r="M21" s="9">
        <f>D14*E14+D15*E15+D16*E16+D17*E17+D18*E18+D19*E19+D20*E20</f>
        <v>383.79076000000009</v>
      </c>
    </row>
    <row r="22" spans="2:14">
      <c r="B22" s="8"/>
      <c r="C22" s="8"/>
      <c r="D22" s="8"/>
      <c r="E22" s="8"/>
      <c r="F22" s="8"/>
      <c r="G22" s="8"/>
      <c r="H22" s="8"/>
    </row>
    <row r="24" spans="2:14">
      <c r="H24" s="8"/>
    </row>
    <row r="25" spans="2:14">
      <c r="D25" s="7"/>
      <c r="M25" s="6" t="s">
        <v>0</v>
      </c>
      <c r="N25" s="5">
        <f>M21/15</f>
        <v>25.586050666666672</v>
      </c>
    </row>
    <row r="26" spans="2:14" ht="14.25">
      <c r="E26" s="4"/>
      <c r="F26" s="4"/>
      <c r="G26" s="4"/>
      <c r="H26" s="4"/>
      <c r="I26" s="4"/>
    </row>
    <row r="28" spans="2:14">
      <c r="B28" s="3"/>
      <c r="C28" s="1"/>
      <c r="D28" s="1"/>
    </row>
    <row r="29" spans="2:14">
      <c r="C29" s="1"/>
    </row>
    <row r="33" spans="2:14">
      <c r="D33" s="46"/>
      <c r="E33" s="46"/>
      <c r="F33" s="46"/>
      <c r="G33" s="46"/>
      <c r="H33" s="46"/>
      <c r="I33" s="46"/>
      <c r="J33" s="46"/>
    </row>
    <row r="34" spans="2:14">
      <c r="B34" s="31"/>
      <c r="C34" s="31"/>
      <c r="D34" s="38"/>
      <c r="E34" s="38"/>
      <c r="F34" s="38"/>
      <c r="G34" s="38"/>
      <c r="H34" s="38"/>
      <c r="I34" s="38"/>
      <c r="J34" s="38"/>
    </row>
    <row r="35" spans="2:14">
      <c r="B35" s="30"/>
      <c r="C35" s="30"/>
      <c r="D35" s="38"/>
      <c r="E35" s="38"/>
      <c r="F35" s="38"/>
      <c r="G35" s="38"/>
      <c r="H35" s="38"/>
      <c r="I35" s="38"/>
      <c r="J35" s="38"/>
    </row>
    <row r="36" spans="2:14">
      <c r="B36" s="30"/>
      <c r="C36" s="30"/>
      <c r="D36" s="47"/>
      <c r="E36" s="47"/>
      <c r="F36" s="47"/>
      <c r="G36" s="47"/>
      <c r="H36" s="47"/>
      <c r="I36" s="47"/>
      <c r="J36" s="47"/>
    </row>
    <row r="38" spans="2:14">
      <c r="B38" s="6"/>
      <c r="C38" s="6"/>
      <c r="D38" s="6"/>
      <c r="E38" s="6"/>
      <c r="F38" s="6"/>
      <c r="G38" s="6"/>
      <c r="H38" s="6"/>
    </row>
    <row r="39" spans="2:14" ht="15.75">
      <c r="B39" s="34"/>
      <c r="C39" s="34"/>
      <c r="D39" s="34"/>
      <c r="E39" s="34"/>
      <c r="F39" s="34"/>
      <c r="G39" s="34"/>
      <c r="H39" s="34"/>
    </row>
    <row r="40" spans="2:14" ht="15">
      <c r="B40" s="35"/>
      <c r="C40" s="35"/>
      <c r="D40" s="35"/>
      <c r="E40" s="35"/>
      <c r="F40" s="35"/>
      <c r="G40" s="35"/>
      <c r="H40" s="35"/>
    </row>
    <row r="41" spans="2:14" ht="15">
      <c r="B41" s="29"/>
      <c r="C41" s="29"/>
      <c r="D41" s="29"/>
      <c r="E41" s="29"/>
      <c r="F41" s="29"/>
      <c r="G41" s="29"/>
      <c r="H41" s="29"/>
    </row>
    <row r="42" spans="2:14" ht="15.75">
      <c r="B42" s="34"/>
      <c r="C42" s="34"/>
      <c r="D42" s="34"/>
      <c r="E42" s="34"/>
      <c r="F42" s="34"/>
      <c r="G42" s="34"/>
      <c r="H42" s="34"/>
    </row>
    <row r="46" spans="2:14">
      <c r="B46" s="37"/>
      <c r="C46" s="38"/>
      <c r="D46" s="38"/>
      <c r="E46" s="38"/>
      <c r="F46" s="38"/>
      <c r="G46" s="38"/>
      <c r="H46" s="38"/>
    </row>
    <row r="47" spans="2:14" ht="13.5" thickBot="1">
      <c r="I47" s="10"/>
      <c r="M47" s="28">
        <v>0.22</v>
      </c>
      <c r="N47" s="6" t="s">
        <v>2</v>
      </c>
    </row>
    <row r="48" spans="2:14">
      <c r="B48" s="36"/>
      <c r="C48" s="39"/>
      <c r="D48" s="40"/>
      <c r="E48" s="40"/>
      <c r="F48" s="42"/>
      <c r="G48" s="44"/>
      <c r="H48" s="39"/>
      <c r="I48" s="36"/>
      <c r="N48" s="6" t="s">
        <v>2</v>
      </c>
    </row>
    <row r="49" spans="2:14" ht="13.5" thickBot="1">
      <c r="B49" s="36"/>
      <c r="C49" s="39"/>
      <c r="D49" s="41"/>
      <c r="E49" s="41"/>
      <c r="F49" s="43"/>
      <c r="G49" s="45"/>
      <c r="H49" s="39"/>
      <c r="I49" s="36"/>
      <c r="M49" s="8" t="s">
        <v>1</v>
      </c>
    </row>
    <row r="50" spans="2:14" ht="18.75" thickBot="1">
      <c r="B50" s="24"/>
      <c r="C50" s="26"/>
      <c r="D50" s="27"/>
      <c r="E50" s="12"/>
      <c r="F50" s="14"/>
      <c r="G50" s="13"/>
      <c r="H50" s="12"/>
      <c r="I50" s="25"/>
      <c r="M50">
        <v>26.04</v>
      </c>
    </row>
    <row r="51" spans="2:14" ht="18.75" thickBot="1">
      <c r="B51" s="24"/>
      <c r="C51" s="26"/>
      <c r="D51" s="26"/>
      <c r="E51" s="12"/>
      <c r="F51" s="14"/>
      <c r="G51" s="13"/>
      <c r="H51" s="12"/>
      <c r="I51" s="25"/>
      <c r="M51">
        <v>26.04</v>
      </c>
    </row>
    <row r="52" spans="2:14" ht="18.75" thickBot="1">
      <c r="B52" s="24"/>
      <c r="C52" s="23"/>
      <c r="D52" s="23"/>
      <c r="E52" s="12"/>
      <c r="F52" s="14"/>
      <c r="G52" s="13"/>
      <c r="H52" s="12"/>
      <c r="I52" s="11"/>
      <c r="M52" s="9">
        <v>21.33</v>
      </c>
    </row>
    <row r="53" spans="2:14" ht="18.75" thickBot="1">
      <c r="B53" s="24"/>
      <c r="C53" s="23"/>
      <c r="D53" s="23"/>
      <c r="E53" s="12"/>
      <c r="F53" s="14"/>
      <c r="G53" s="13"/>
      <c r="H53" s="12"/>
      <c r="I53" s="11"/>
      <c r="M53">
        <v>26.04</v>
      </c>
    </row>
    <row r="54" spans="2:14" ht="18.75" thickBot="1">
      <c r="B54" s="24"/>
      <c r="C54" s="23"/>
      <c r="D54" s="23"/>
      <c r="E54" s="12"/>
      <c r="F54" s="14"/>
      <c r="G54" s="13"/>
      <c r="H54" s="12"/>
      <c r="I54" s="17"/>
      <c r="M54" s="9">
        <v>21.33</v>
      </c>
    </row>
    <row r="55" spans="2:14" ht="19.5" thickBot="1">
      <c r="B55" s="22"/>
      <c r="C55" s="21"/>
      <c r="D55" s="20"/>
      <c r="E55" s="12"/>
      <c r="F55" s="19"/>
      <c r="G55" s="13"/>
      <c r="H55" s="18"/>
      <c r="I55" s="17"/>
      <c r="M55" s="9">
        <v>47.5</v>
      </c>
    </row>
    <row r="56" spans="2:14" ht="18.75" thickBot="1">
      <c r="B56" s="11"/>
      <c r="C56" s="16"/>
      <c r="D56" s="15"/>
      <c r="E56" s="12"/>
      <c r="F56" s="14"/>
      <c r="G56" s="13"/>
      <c r="H56" s="12"/>
      <c r="I56" s="11"/>
      <c r="M56">
        <v>26.04</v>
      </c>
    </row>
    <row r="57" spans="2:14">
      <c r="I57" s="10"/>
      <c r="M57" s="9">
        <f>D50*E50+D51*E51+D52*E52+D53*E53+D54*E54+D55*E55+D56*E56</f>
        <v>0</v>
      </c>
    </row>
    <row r="58" spans="2:14">
      <c r="B58" s="8"/>
      <c r="C58" s="8"/>
      <c r="D58" s="8"/>
      <c r="E58" s="8"/>
      <c r="F58" s="8"/>
      <c r="G58" s="8"/>
      <c r="H58" s="8"/>
    </row>
    <row r="60" spans="2:14">
      <c r="H60" s="8"/>
    </row>
    <row r="61" spans="2:14">
      <c r="D61" s="7"/>
      <c r="M61" s="6" t="s">
        <v>0</v>
      </c>
      <c r="N61" s="5">
        <f>M57/15</f>
        <v>0</v>
      </c>
    </row>
    <row r="62" spans="2:14" ht="14.25">
      <c r="E62" s="4"/>
      <c r="F62" s="4"/>
      <c r="G62" s="4"/>
      <c r="H62" s="4"/>
      <c r="I62" s="4"/>
    </row>
    <row r="64" spans="2:14">
      <c r="B64" s="3"/>
      <c r="C64" s="1"/>
      <c r="D64" s="1"/>
    </row>
    <row r="65" spans="1:3">
      <c r="C65" s="2"/>
    </row>
    <row r="66" spans="1:3">
      <c r="A66" s="1"/>
    </row>
  </sheetData>
  <mergeCells count="28">
    <mergeCell ref="B3:H3"/>
    <mergeCell ref="I12:I13"/>
    <mergeCell ref="B6:H6"/>
    <mergeCell ref="B10:H10"/>
    <mergeCell ref="B12:B13"/>
    <mergeCell ref="C12:C13"/>
    <mergeCell ref="D12:D13"/>
    <mergeCell ref="E12:E13"/>
    <mergeCell ref="F12:F13"/>
    <mergeCell ref="G12:G13"/>
    <mergeCell ref="H12:H13"/>
    <mergeCell ref="D33:J33"/>
    <mergeCell ref="D34:J34"/>
    <mergeCell ref="D35:J35"/>
    <mergeCell ref="D36:J36"/>
    <mergeCell ref="B4:H4"/>
    <mergeCell ref="B39:H39"/>
    <mergeCell ref="B40:H40"/>
    <mergeCell ref="I48:I49"/>
    <mergeCell ref="B42:H42"/>
    <mergeCell ref="B46:H46"/>
    <mergeCell ref="B48:B49"/>
    <mergeCell ref="C48:C49"/>
    <mergeCell ref="D48:D49"/>
    <mergeCell ref="E48:E49"/>
    <mergeCell ref="F48:F49"/>
    <mergeCell ref="G48:G49"/>
    <mergeCell ref="H48:H4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zoomScale="60" zoomScaleNormal="100" workbookViewId="0">
      <selection activeCell="E25" sqref="E24:E25"/>
    </sheetView>
  </sheetViews>
  <sheetFormatPr defaultRowHeight="12.75"/>
  <cols>
    <col min="2" max="2" width="18.140625" customWidth="1"/>
    <col min="3" max="3" width="15.28515625" customWidth="1"/>
    <col min="4" max="4" width="15.140625" customWidth="1"/>
    <col min="5" max="5" width="12.140625" customWidth="1"/>
    <col min="6" max="6" width="15.28515625" customWidth="1"/>
    <col min="7" max="7" width="16" customWidth="1"/>
    <col min="10" max="10" width="4.42578125" customWidth="1"/>
    <col min="11" max="16" width="9.140625" hidden="1" customWidth="1"/>
  </cols>
  <sheetData>
    <row r="1" spans="1:15" ht="15.75">
      <c r="A1" s="48" t="s">
        <v>14</v>
      </c>
      <c r="B1" s="48"/>
      <c r="C1" s="48"/>
      <c r="D1" s="48"/>
      <c r="E1" s="48"/>
      <c r="F1" s="48"/>
      <c r="G1" s="48"/>
      <c r="H1" s="48"/>
    </row>
    <row r="2" spans="1:15" ht="15">
      <c r="A2" s="49" t="s">
        <v>15</v>
      </c>
      <c r="B2" s="49"/>
      <c r="C2" s="49"/>
      <c r="D2" s="49"/>
      <c r="E2" s="49"/>
      <c r="F2" s="49"/>
      <c r="G2" s="49"/>
      <c r="H2" s="49"/>
      <c r="O2" s="32">
        <v>0.15</v>
      </c>
    </row>
    <row r="3" spans="1:15" ht="15">
      <c r="A3" s="49" t="s">
        <v>16</v>
      </c>
      <c r="B3" s="49"/>
      <c r="C3" s="49"/>
      <c r="D3" s="49"/>
      <c r="E3" s="49"/>
      <c r="F3" s="49"/>
      <c r="G3" s="49"/>
      <c r="H3" s="49"/>
    </row>
    <row r="4" spans="1:15" ht="15">
      <c r="A4" s="50"/>
      <c r="B4" s="51"/>
      <c r="C4" s="51"/>
      <c r="D4" s="51"/>
      <c r="E4" s="51"/>
      <c r="F4" s="51"/>
      <c r="G4" s="52" t="s">
        <v>17</v>
      </c>
      <c r="H4" s="52" t="s">
        <v>2</v>
      </c>
    </row>
    <row r="5" spans="1:15">
      <c r="H5" s="53"/>
    </row>
    <row r="6" spans="1:15">
      <c r="B6" s="54" t="s">
        <v>18</v>
      </c>
      <c r="C6" s="54" t="s">
        <v>19</v>
      </c>
      <c r="D6" s="54" t="s">
        <v>20</v>
      </c>
      <c r="E6" s="55" t="s">
        <v>6</v>
      </c>
      <c r="F6" s="54" t="s">
        <v>21</v>
      </c>
      <c r="G6" s="54" t="s">
        <v>22</v>
      </c>
      <c r="H6" s="56"/>
    </row>
    <row r="7" spans="1:15" ht="38.25">
      <c r="B7" s="54"/>
      <c r="C7" s="54"/>
      <c r="D7" s="54"/>
      <c r="E7" s="57"/>
      <c r="F7" s="58"/>
      <c r="G7" s="54"/>
      <c r="H7" s="56"/>
      <c r="L7" s="59" t="s">
        <v>23</v>
      </c>
      <c r="M7" s="59" t="s">
        <v>24</v>
      </c>
      <c r="N7" s="59"/>
      <c r="O7" s="60" t="s">
        <v>25</v>
      </c>
    </row>
    <row r="8" spans="1:15" ht="15">
      <c r="B8" s="61">
        <v>1</v>
      </c>
      <c r="C8" s="61">
        <v>1</v>
      </c>
      <c r="D8" s="62">
        <f t="shared" ref="D8:D24" si="0">O8*114.98/100</f>
        <v>23.766366000000001</v>
      </c>
      <c r="E8" s="62">
        <f t="shared" ref="E8:E24" si="1">D8*20%</f>
        <v>4.7532732000000006</v>
      </c>
      <c r="F8" s="62">
        <f>D8+E8</f>
        <v>28.5196392</v>
      </c>
      <c r="G8" s="62"/>
      <c r="H8" s="63"/>
      <c r="L8" s="9">
        <f t="shared" ref="L8:L24" si="2">C8*D8</f>
        <v>23.766366000000001</v>
      </c>
      <c r="M8" s="9">
        <f t="shared" ref="M8:M24" si="3">C8*F8</f>
        <v>28.5196392</v>
      </c>
      <c r="N8" s="9"/>
      <c r="O8" s="9">
        <v>20.67</v>
      </c>
    </row>
    <row r="9" spans="1:15" ht="15">
      <c r="B9" s="61">
        <v>2</v>
      </c>
      <c r="C9" s="61">
        <v>3</v>
      </c>
      <c r="D9" s="62">
        <f t="shared" si="0"/>
        <v>17.373477999999999</v>
      </c>
      <c r="E9" s="62">
        <f t="shared" si="1"/>
        <v>3.4746956</v>
      </c>
      <c r="F9" s="62">
        <v>20.84</v>
      </c>
      <c r="G9" s="62"/>
      <c r="H9" s="63"/>
      <c r="L9" s="9">
        <f t="shared" si="2"/>
        <v>52.120433999999996</v>
      </c>
      <c r="M9" s="9">
        <f t="shared" si="3"/>
        <v>62.519999999999996</v>
      </c>
      <c r="N9" s="9"/>
      <c r="O9" s="9">
        <v>15.11</v>
      </c>
    </row>
    <row r="10" spans="1:15" ht="15">
      <c r="B10" s="61">
        <v>4</v>
      </c>
      <c r="C10" s="61">
        <v>3</v>
      </c>
      <c r="D10" s="62">
        <f t="shared" si="0"/>
        <v>17.373477999999999</v>
      </c>
      <c r="E10" s="62">
        <f t="shared" si="1"/>
        <v>3.4746956</v>
      </c>
      <c r="F10" s="62">
        <v>20.84</v>
      </c>
      <c r="G10" s="62"/>
      <c r="H10" s="63"/>
      <c r="L10" s="9">
        <f t="shared" si="2"/>
        <v>52.120433999999996</v>
      </c>
      <c r="M10" s="9">
        <f t="shared" si="3"/>
        <v>62.519999999999996</v>
      </c>
      <c r="N10" s="9"/>
      <c r="O10" s="9">
        <v>15.11</v>
      </c>
    </row>
    <row r="11" spans="1:15" ht="15">
      <c r="B11" s="61">
        <v>5</v>
      </c>
      <c r="C11" s="61">
        <v>3</v>
      </c>
      <c r="D11" s="62">
        <f t="shared" si="0"/>
        <v>17.373477999999999</v>
      </c>
      <c r="E11" s="62">
        <f t="shared" si="1"/>
        <v>3.4746956</v>
      </c>
      <c r="F11" s="62">
        <v>20.84</v>
      </c>
      <c r="G11" s="62"/>
      <c r="H11" s="63"/>
      <c r="L11" s="9">
        <f t="shared" si="2"/>
        <v>52.120433999999996</v>
      </c>
      <c r="M11" s="9">
        <f t="shared" si="3"/>
        <v>62.519999999999996</v>
      </c>
      <c r="N11" s="9"/>
      <c r="O11" s="9">
        <v>15.11</v>
      </c>
    </row>
    <row r="12" spans="1:15" ht="15">
      <c r="B12" s="61">
        <v>6</v>
      </c>
      <c r="C12" s="61">
        <v>3</v>
      </c>
      <c r="D12" s="62">
        <f t="shared" si="0"/>
        <v>17.373477999999999</v>
      </c>
      <c r="E12" s="62">
        <f t="shared" si="1"/>
        <v>3.4746956</v>
      </c>
      <c r="F12" s="62">
        <v>20.84</v>
      </c>
      <c r="G12" s="62"/>
      <c r="H12" s="63"/>
      <c r="L12" s="9">
        <f t="shared" si="2"/>
        <v>52.120433999999996</v>
      </c>
      <c r="M12" s="9">
        <f t="shared" si="3"/>
        <v>62.519999999999996</v>
      </c>
      <c r="N12" s="9"/>
      <c r="O12" s="9">
        <v>15.11</v>
      </c>
    </row>
    <row r="13" spans="1:15" ht="15">
      <c r="B13" s="61">
        <v>7</v>
      </c>
      <c r="C13" s="61">
        <v>3</v>
      </c>
      <c r="D13" s="62">
        <f t="shared" si="0"/>
        <v>17.373477999999999</v>
      </c>
      <c r="E13" s="62">
        <f t="shared" si="1"/>
        <v>3.4746956</v>
      </c>
      <c r="F13" s="62">
        <v>20.84</v>
      </c>
      <c r="G13" s="62"/>
      <c r="H13" s="64"/>
      <c r="L13" s="9">
        <f t="shared" si="2"/>
        <v>52.120433999999996</v>
      </c>
      <c r="M13" s="9">
        <f t="shared" si="3"/>
        <v>62.519999999999996</v>
      </c>
      <c r="N13" s="9"/>
      <c r="O13" s="9">
        <v>15.11</v>
      </c>
    </row>
    <row r="14" spans="1:15" ht="15">
      <c r="B14" s="65">
        <v>12</v>
      </c>
      <c r="C14" s="65">
        <v>2</v>
      </c>
      <c r="D14" s="62">
        <f t="shared" si="0"/>
        <v>42.002194000000003</v>
      </c>
      <c r="E14" s="62">
        <f t="shared" si="1"/>
        <v>8.4004388000000016</v>
      </c>
      <c r="F14" s="62">
        <f>D14+E14</f>
        <v>50.402632800000006</v>
      </c>
      <c r="G14" s="62">
        <f>F14*50%</f>
        <v>25.201316400000003</v>
      </c>
      <c r="H14" s="64"/>
      <c r="L14" s="9">
        <f t="shared" si="2"/>
        <v>84.004388000000006</v>
      </c>
      <c r="M14" s="9">
        <f t="shared" si="3"/>
        <v>100.80526560000001</v>
      </c>
      <c r="N14" s="9"/>
      <c r="O14" s="9">
        <v>36.53</v>
      </c>
    </row>
    <row r="15" spans="1:15" ht="15">
      <c r="B15" s="61">
        <v>13</v>
      </c>
      <c r="C15" s="61">
        <v>2</v>
      </c>
      <c r="D15" s="62">
        <f t="shared" si="0"/>
        <v>21.179316000000004</v>
      </c>
      <c r="E15" s="62">
        <f t="shared" si="1"/>
        <v>4.2358632000000007</v>
      </c>
      <c r="F15" s="62">
        <f>D15+E15</f>
        <v>25.415179200000004</v>
      </c>
      <c r="G15" s="62"/>
      <c r="H15" s="64"/>
      <c r="L15" s="9">
        <f t="shared" si="2"/>
        <v>42.358632000000007</v>
      </c>
      <c r="M15" s="9">
        <f t="shared" si="3"/>
        <v>50.830358400000009</v>
      </c>
      <c r="N15" s="9"/>
      <c r="O15" s="9">
        <v>18.420000000000002</v>
      </c>
    </row>
    <row r="16" spans="1:15" ht="15">
      <c r="B16" s="61">
        <v>14</v>
      </c>
      <c r="C16" s="61">
        <v>2</v>
      </c>
      <c r="D16" s="62">
        <f t="shared" si="0"/>
        <v>21.179316000000004</v>
      </c>
      <c r="E16" s="62">
        <f t="shared" si="1"/>
        <v>4.2358632000000007</v>
      </c>
      <c r="F16" s="62">
        <f>D16+E16</f>
        <v>25.415179200000004</v>
      </c>
      <c r="G16" s="62"/>
      <c r="H16" s="64"/>
      <c r="L16" s="9">
        <f t="shared" si="2"/>
        <v>42.358632000000007</v>
      </c>
      <c r="M16" s="9">
        <f t="shared" si="3"/>
        <v>50.830358400000009</v>
      </c>
      <c r="N16" s="9"/>
      <c r="O16" s="9">
        <v>18.420000000000002</v>
      </c>
    </row>
    <row r="17" spans="1:15" ht="15">
      <c r="B17" s="61">
        <v>15</v>
      </c>
      <c r="C17" s="61">
        <v>3</v>
      </c>
      <c r="D17" s="62">
        <f t="shared" si="0"/>
        <v>17.373477999999999</v>
      </c>
      <c r="E17" s="62">
        <f t="shared" si="1"/>
        <v>3.4746956</v>
      </c>
      <c r="F17" s="62">
        <v>20.84</v>
      </c>
      <c r="G17" s="62"/>
      <c r="H17" s="64"/>
      <c r="L17" s="9">
        <f t="shared" si="2"/>
        <v>52.120433999999996</v>
      </c>
      <c r="M17" s="9">
        <f t="shared" si="3"/>
        <v>62.519999999999996</v>
      </c>
      <c r="N17" s="9"/>
      <c r="O17" s="9">
        <v>15.11</v>
      </c>
    </row>
    <row r="18" spans="1:15" ht="15">
      <c r="B18" s="61">
        <v>16</v>
      </c>
      <c r="C18" s="61">
        <v>3</v>
      </c>
      <c r="D18" s="62">
        <f t="shared" si="0"/>
        <v>17.373477999999999</v>
      </c>
      <c r="E18" s="62">
        <f t="shared" si="1"/>
        <v>3.4746956</v>
      </c>
      <c r="F18" s="62">
        <v>20.84</v>
      </c>
      <c r="G18" s="62"/>
      <c r="H18" s="64"/>
      <c r="L18" s="9">
        <f t="shared" si="2"/>
        <v>52.120433999999996</v>
      </c>
      <c r="M18" s="9">
        <f t="shared" si="3"/>
        <v>62.519999999999996</v>
      </c>
      <c r="N18" s="9"/>
      <c r="O18" s="9">
        <v>15.11</v>
      </c>
    </row>
    <row r="19" spans="1:15" ht="15">
      <c r="B19" s="61">
        <v>17</v>
      </c>
      <c r="C19" s="61">
        <v>1</v>
      </c>
      <c r="D19" s="62">
        <f t="shared" si="0"/>
        <v>23.766366000000001</v>
      </c>
      <c r="E19" s="62">
        <f t="shared" si="1"/>
        <v>4.7532732000000006</v>
      </c>
      <c r="F19" s="62">
        <f>D19+E19</f>
        <v>28.5196392</v>
      </c>
      <c r="G19" s="62">
        <f>F19*50%</f>
        <v>14.2598196</v>
      </c>
      <c r="H19" s="64"/>
      <c r="L19" s="9">
        <f t="shared" si="2"/>
        <v>23.766366000000001</v>
      </c>
      <c r="M19" s="9">
        <f t="shared" si="3"/>
        <v>28.5196392</v>
      </c>
      <c r="N19" s="9"/>
      <c r="O19" s="9">
        <v>20.67</v>
      </c>
    </row>
    <row r="20" spans="1:15" ht="15">
      <c r="B20" s="61">
        <v>18</v>
      </c>
      <c r="C20" s="61">
        <v>3</v>
      </c>
      <c r="D20" s="62">
        <f t="shared" si="0"/>
        <v>17.373477999999999</v>
      </c>
      <c r="E20" s="62">
        <f t="shared" si="1"/>
        <v>3.4746956</v>
      </c>
      <c r="F20" s="62">
        <v>20.84</v>
      </c>
      <c r="G20" s="62"/>
      <c r="H20" s="64"/>
      <c r="L20" s="9">
        <f t="shared" si="2"/>
        <v>52.120433999999996</v>
      </c>
      <c r="M20" s="9">
        <f t="shared" si="3"/>
        <v>62.519999999999996</v>
      </c>
      <c r="N20" s="9"/>
      <c r="O20" s="9">
        <v>15.11</v>
      </c>
    </row>
    <row r="21" spans="1:15" ht="15">
      <c r="B21" s="61">
        <v>19</v>
      </c>
      <c r="C21" s="61">
        <v>2</v>
      </c>
      <c r="D21" s="62">
        <f t="shared" si="0"/>
        <v>21.179316000000004</v>
      </c>
      <c r="E21" s="62">
        <f t="shared" si="1"/>
        <v>4.2358632000000007</v>
      </c>
      <c r="F21" s="62">
        <f>D21+E21</f>
        <v>25.415179200000004</v>
      </c>
      <c r="G21" s="62"/>
      <c r="H21" s="64"/>
      <c r="L21" s="9">
        <f t="shared" si="2"/>
        <v>42.358632000000007</v>
      </c>
      <c r="M21" s="9">
        <f t="shared" si="3"/>
        <v>50.830358400000009</v>
      </c>
      <c r="N21" s="9"/>
      <c r="O21" s="9">
        <v>18.420000000000002</v>
      </c>
    </row>
    <row r="22" spans="1:15" ht="15">
      <c r="B22" s="61">
        <v>20</v>
      </c>
      <c r="C22" s="61">
        <v>1</v>
      </c>
      <c r="D22" s="62">
        <f t="shared" si="0"/>
        <v>23.766366000000001</v>
      </c>
      <c r="E22" s="62">
        <f t="shared" si="1"/>
        <v>4.7532732000000006</v>
      </c>
      <c r="F22" s="62">
        <f>D22+E22</f>
        <v>28.5196392</v>
      </c>
      <c r="G22" s="62"/>
      <c r="H22" s="64"/>
      <c r="L22" s="9">
        <f t="shared" si="2"/>
        <v>23.766366000000001</v>
      </c>
      <c r="M22" s="9">
        <f t="shared" si="3"/>
        <v>28.5196392</v>
      </c>
      <c r="N22" s="9"/>
      <c r="O22" s="9">
        <v>20.67</v>
      </c>
    </row>
    <row r="23" spans="1:15" ht="15">
      <c r="B23" s="65">
        <v>21</v>
      </c>
      <c r="C23" s="65">
        <v>2</v>
      </c>
      <c r="D23" s="62">
        <f t="shared" si="0"/>
        <v>42.002194000000003</v>
      </c>
      <c r="E23" s="62">
        <f t="shared" si="1"/>
        <v>8.4004388000000016</v>
      </c>
      <c r="F23" s="62">
        <f>D23+E23</f>
        <v>50.402632800000006</v>
      </c>
      <c r="G23" s="62">
        <f>F23*50%</f>
        <v>25.201316400000003</v>
      </c>
      <c r="H23" s="64"/>
      <c r="L23" s="9">
        <f t="shared" si="2"/>
        <v>84.004388000000006</v>
      </c>
      <c r="M23" s="9">
        <f t="shared" si="3"/>
        <v>100.80526560000001</v>
      </c>
      <c r="N23" s="9"/>
      <c r="O23" s="9">
        <v>36.53</v>
      </c>
    </row>
    <row r="24" spans="1:15" ht="15">
      <c r="B24" s="61">
        <v>11</v>
      </c>
      <c r="C24" s="61">
        <v>1</v>
      </c>
      <c r="D24" s="62">
        <f t="shared" si="0"/>
        <v>23.766366000000001</v>
      </c>
      <c r="E24" s="62">
        <f t="shared" si="1"/>
        <v>4.7532732000000006</v>
      </c>
      <c r="F24" s="62">
        <f>D24+E24</f>
        <v>28.5196392</v>
      </c>
      <c r="G24" s="62"/>
      <c r="H24" s="63"/>
      <c r="L24" s="9">
        <f t="shared" si="2"/>
        <v>23.766366000000001</v>
      </c>
      <c r="M24" s="9">
        <f t="shared" si="3"/>
        <v>28.5196392</v>
      </c>
      <c r="N24" s="9"/>
      <c r="O24" s="9">
        <v>20.67</v>
      </c>
    </row>
    <row r="25" spans="1:15" ht="15">
      <c r="B25" s="61"/>
      <c r="C25" s="61"/>
      <c r="D25" s="61"/>
      <c r="E25" s="66"/>
      <c r="F25" s="66"/>
      <c r="G25" s="66"/>
      <c r="H25" s="63"/>
      <c r="L25" s="9"/>
      <c r="M25" s="9"/>
      <c r="O25" s="67"/>
    </row>
    <row r="26" spans="1:15" ht="15">
      <c r="B26" s="68"/>
      <c r="C26" s="68"/>
      <c r="D26" s="68"/>
      <c r="E26" s="63"/>
      <c r="F26" s="63"/>
      <c r="G26" s="63"/>
      <c r="H26" s="63"/>
    </row>
    <row r="27" spans="1:15" ht="14.25">
      <c r="B27" s="69"/>
      <c r="C27" s="69"/>
      <c r="D27" s="69"/>
      <c r="E27" s="69"/>
      <c r="F27" s="69"/>
      <c r="G27" s="69"/>
      <c r="H27" s="69"/>
    </row>
    <row r="28" spans="1:15" ht="14.25">
      <c r="B28" s="70"/>
      <c r="C28" s="70"/>
      <c r="D28" s="70"/>
      <c r="E28" s="70"/>
      <c r="F28" s="70"/>
      <c r="G28" s="70"/>
      <c r="H28" s="70"/>
    </row>
    <row r="29" spans="1:15">
      <c r="A29" s="71"/>
    </row>
    <row r="32" spans="1:15" ht="15">
      <c r="D32" s="33"/>
      <c r="H32" s="72"/>
    </row>
    <row r="35" spans="4:9" ht="15">
      <c r="D35" s="33"/>
      <c r="H35" s="72"/>
      <c r="I35" t="s">
        <v>2</v>
      </c>
    </row>
  </sheetData>
  <mergeCells count="11">
    <mergeCell ref="B27:H27"/>
    <mergeCell ref="A1:H1"/>
    <mergeCell ref="A2:H2"/>
    <mergeCell ref="A3:H3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гостиница Дисна </vt:lpstr>
      <vt:lpstr>гостиница Миоры  </vt:lpstr>
      <vt:lpstr>'гостиница Миоры 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2024-07-30T12:35:00Z</dcterms:created>
  <dcterms:modified xsi:type="dcterms:W3CDTF">2024-07-30T13:38:14Z</dcterms:modified>
</cp:coreProperties>
</file>